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<sst xmlns="http://schemas.openxmlformats.org/spreadsheetml/2006/main" count="168" uniqueCount="119">
  <si>
    <t>Řádek</t>
  </si>
  <si>
    <t>jedn.</t>
  </si>
  <si>
    <t>Kalkulace</t>
  </si>
  <si>
    <t>1</t>
  </si>
  <si>
    <t>2</t>
  </si>
  <si>
    <t>1.</t>
  </si>
  <si>
    <t>Materiál</t>
  </si>
  <si>
    <t>mil.Kč</t>
  </si>
  <si>
    <t>1.1</t>
  </si>
  <si>
    <t>1.2</t>
  </si>
  <si>
    <t>1.3</t>
  </si>
  <si>
    <t>1.4</t>
  </si>
  <si>
    <t>2.</t>
  </si>
  <si>
    <t>Energie</t>
  </si>
  <si>
    <t>2.1</t>
  </si>
  <si>
    <t>2.2</t>
  </si>
  <si>
    <t>3.</t>
  </si>
  <si>
    <t>Mzdy</t>
  </si>
  <si>
    <t>3.1</t>
  </si>
  <si>
    <t>3.2</t>
  </si>
  <si>
    <t>4.</t>
  </si>
  <si>
    <t>Ostatní přímé náklady</t>
  </si>
  <si>
    <t>4.1</t>
  </si>
  <si>
    <t>4.2</t>
  </si>
  <si>
    <t>4.3</t>
  </si>
  <si>
    <t>4.4</t>
  </si>
  <si>
    <t>5.</t>
  </si>
  <si>
    <t>Finanční náklady</t>
  </si>
  <si>
    <t>6.</t>
  </si>
  <si>
    <t>Výrobní režie</t>
  </si>
  <si>
    <t>7.</t>
  </si>
  <si>
    <t>Správní režie</t>
  </si>
  <si>
    <t>8.</t>
  </si>
  <si>
    <t>A</t>
  </si>
  <si>
    <t>Hodnota infrastruktur.m.podle VÚME</t>
  </si>
  <si>
    <t>B</t>
  </si>
  <si>
    <t>Pořizovací cena provozního maj.</t>
  </si>
  <si>
    <t>C</t>
  </si>
  <si>
    <t>Počet pracovníků</t>
  </si>
  <si>
    <t>osob</t>
  </si>
  <si>
    <t>D</t>
  </si>
  <si>
    <t>Voda pitná fakturovaná</t>
  </si>
  <si>
    <t>mil.m3</t>
  </si>
  <si>
    <t>E</t>
  </si>
  <si>
    <t>- z toho domácnosti</t>
  </si>
  <si>
    <t>F</t>
  </si>
  <si>
    <t>Voda odpadní odv. fakturovaná</t>
  </si>
  <si>
    <t>G</t>
  </si>
  <si>
    <t>H</t>
  </si>
  <si>
    <t>Voda srážková fakturovaná</t>
  </si>
  <si>
    <t>I</t>
  </si>
  <si>
    <t>Voda odpadní čištěná</t>
  </si>
  <si>
    <t>J</t>
  </si>
  <si>
    <t>Pitná nebo odpadní voda převzatá</t>
  </si>
  <si>
    <t>K</t>
  </si>
  <si>
    <t>Pitná nebo odpadní voda předaná</t>
  </si>
  <si>
    <t>9.</t>
  </si>
  <si>
    <t>JEDNOTKOVÉ NÁKLADY</t>
  </si>
  <si>
    <t>Kč/m3</t>
  </si>
  <si>
    <t>Text</t>
  </si>
  <si>
    <t>Měrná</t>
  </si>
  <si>
    <t>Voda pitná</t>
  </si>
  <si>
    <t>Voda odpadní</t>
  </si>
  <si>
    <t>10.</t>
  </si>
  <si>
    <t>11.</t>
  </si>
  <si>
    <t>%</t>
  </si>
  <si>
    <t>12.</t>
  </si>
  <si>
    <t>13.</t>
  </si>
  <si>
    <t>14.</t>
  </si>
  <si>
    <t>15.</t>
  </si>
  <si>
    <t>Nákladové položky</t>
  </si>
  <si>
    <t>surová voda podzemní + povrchová</t>
  </si>
  <si>
    <t>2a</t>
  </si>
  <si>
    <t>pitná voda převzatá; odpadní voda předána k čištění</t>
  </si>
  <si>
    <t>ostatní materiál</t>
  </si>
  <si>
    <t>chemikálie</t>
  </si>
  <si>
    <t>elektrická energie</t>
  </si>
  <si>
    <t>ostatní energie (plyn, pevná a kapalná)</t>
  </si>
  <si>
    <t>přímé mzdy</t>
  </si>
  <si>
    <t>ostatní osobní náklady</t>
  </si>
  <si>
    <t>poplatky za vypouštění odpadních vod</t>
  </si>
  <si>
    <t>ostatní provozní náklady externí</t>
  </si>
  <si>
    <t>Provozní náklady</t>
  </si>
  <si>
    <t>5.1</t>
  </si>
  <si>
    <t>5.2</t>
  </si>
  <si>
    <t>5.3</t>
  </si>
  <si>
    <t>ostatní povozní náklady ve vlastní režii</t>
  </si>
  <si>
    <t>4a</t>
  </si>
  <si>
    <t>6a</t>
  </si>
  <si>
    <t>16.</t>
  </si>
  <si>
    <t>17.</t>
  </si>
  <si>
    <t>18.</t>
  </si>
  <si>
    <t>podíl kalkulačního zisku z ÚVN (orientační ukazatel)</t>
  </si>
  <si>
    <t>z ř.13 na rozvoj a obnovu infr.majetku</t>
  </si>
  <si>
    <t>Celkem ÚVN včetně prostředků na obnovu + zisk</t>
  </si>
  <si>
    <t>Úplné vlastní náklady (ÚVN) včetně prostředků na obnovu</t>
  </si>
  <si>
    <t>Úplné vlastní náklady včetně prostředků na obnovu</t>
  </si>
  <si>
    <t>Ostatní výnosy</t>
  </si>
  <si>
    <t>Kalkulační zisk/ztráta</t>
  </si>
  <si>
    <t>odpisy infrastrukturního majetku</t>
  </si>
  <si>
    <t>obnovující opravy infrastrukturního majetku</t>
  </si>
  <si>
    <t>opravy infrastrukturního majetku ostatní</t>
  </si>
  <si>
    <t>pachtovné/nájemné infrastrukturního majetku</t>
  </si>
  <si>
    <t>Náklady pro výpočet ceny pro vodné a stočné</t>
  </si>
  <si>
    <t>Příjemce vodného a stočného</t>
  </si>
  <si>
    <t>Kalkulovaná cena pro vodné a stočné</t>
  </si>
  <si>
    <t>Voda fakturovaná pitná a odpadní</t>
  </si>
  <si>
    <t>CENA vodné, stočné</t>
  </si>
  <si>
    <t>19.</t>
  </si>
  <si>
    <t>Výpočet (kalkulace) cen pro vodné a stočné pro kalendářní rok 2024</t>
  </si>
  <si>
    <t>Měrná jednotka</t>
  </si>
  <si>
    <t>CENA vodné, stočné (s  DPH - 12%)</t>
  </si>
  <si>
    <t>Vypracoval:  Ing. Ilona Saifertová</t>
  </si>
  <si>
    <t>Schválil:  zastupitelstvo obce</t>
  </si>
  <si>
    <t>Obec Sázavka</t>
  </si>
  <si>
    <t>Vodné</t>
  </si>
  <si>
    <t>Stočné</t>
  </si>
  <si>
    <t>Kontroloval: Josef Bárta</t>
  </si>
  <si>
    <t>Datum: 27.11.2023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</si>
</sst>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0.000000"/>
    <numFmt numFmtId="179" formatCode="#0.0"/>
    <numFmt numFmtId="180" formatCode="0.0000000000"/>
    <numFmt numFmtId="181" formatCode="0.0000"/>
    <numFmt numFmtId="182" formatCode="0.00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[$-405]dddd\ d\.\ mmmm\ yyyy"/>
    <numFmt numFmtId="189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49996998906135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left" vertical="center"/>
    </xf>
    <xf numFmtId="0" fontId="52" fillId="0" borderId="0" xfId="0" applyNumberFormat="1" applyFont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6" fillId="0" borderId="10" xfId="0" applyNumberFormat="1" applyFont="1" applyBorder="1" applyAlignment="1">
      <alignment vertical="center"/>
    </xf>
    <xf numFmtId="180" fontId="53" fillId="33" borderId="10" xfId="0" applyNumberFormat="1" applyFont="1" applyFill="1" applyBorder="1" applyAlignment="1">
      <alignment vertical="center"/>
    </xf>
    <xf numFmtId="0" fontId="56" fillId="33" borderId="10" xfId="0" applyNumberFormat="1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183" fontId="53" fillId="33" borderId="10" xfId="0" applyNumberFormat="1" applyFont="1" applyFill="1" applyBorder="1" applyAlignment="1">
      <alignment vertical="center"/>
    </xf>
    <xf numFmtId="179" fontId="53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178" fontId="53" fillId="33" borderId="10" xfId="0" applyNumberFormat="1" applyFont="1" applyFill="1" applyBorder="1" applyAlignment="1">
      <alignment vertical="center"/>
    </xf>
    <xf numFmtId="0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2" fillId="34" borderId="10" xfId="0" applyNumberFormat="1" applyFont="1" applyFill="1" applyBorder="1" applyAlignment="1">
      <alignment vertical="center"/>
    </xf>
    <xf numFmtId="0" fontId="51" fillId="34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53" fillId="33" borderId="10" xfId="0" applyNumberFormat="1" applyFont="1" applyFill="1" applyBorder="1" applyAlignment="1">
      <alignment horizontal="right" vertical="center"/>
    </xf>
    <xf numFmtId="0" fontId="33" fillId="33" borderId="0" xfId="0" applyFont="1" applyFill="1" applyAlignment="1">
      <alignment/>
    </xf>
    <xf numFmtId="189" fontId="51" fillId="33" borderId="10" xfId="0" applyNumberFormat="1" applyFont="1" applyFill="1" applyBorder="1" applyAlignment="1">
      <alignment vertical="center"/>
    </xf>
    <xf numFmtId="189" fontId="53" fillId="33" borderId="10" xfId="0" applyNumberFormat="1" applyFont="1" applyFill="1" applyBorder="1" applyAlignment="1">
      <alignment vertical="center"/>
    </xf>
    <xf numFmtId="189" fontId="0" fillId="0" borderId="10" xfId="0" applyNumberFormat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89" fontId="0" fillId="33" borderId="10" xfId="0" applyNumberFormat="1" applyFill="1" applyBorder="1" applyAlignment="1">
      <alignment/>
    </xf>
    <xf numFmtId="49" fontId="51" fillId="33" borderId="11" xfId="0" applyNumberFormat="1" applyFont="1" applyFill="1" applyBorder="1" applyAlignment="1">
      <alignment horizontal="center" vertical="center"/>
    </xf>
    <xf numFmtId="189" fontId="3" fillId="34" borderId="11" xfId="0" applyNumberFormat="1" applyFont="1" applyFill="1" applyBorder="1" applyAlignment="1">
      <alignment horizontal="center" vertical="center"/>
    </xf>
    <xf numFmtId="189" fontId="51" fillId="33" borderId="11" xfId="0" applyNumberFormat="1" applyFont="1" applyFill="1" applyBorder="1" applyAlignment="1">
      <alignment horizontal="center" vertical="center"/>
    </xf>
    <xf numFmtId="181" fontId="51" fillId="33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182" fontId="51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NumberFormat="1" applyFont="1" applyFill="1" applyAlignment="1">
      <alignment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vertical="center"/>
    </xf>
    <xf numFmtId="49" fontId="29" fillId="33" borderId="10" xfId="45" applyNumberFormat="1" applyFont="1" applyFill="1" applyBorder="1" applyAlignment="1">
      <alignment horizontal="center" vertical="center"/>
    </xf>
    <xf numFmtId="0" fontId="29" fillId="33" borderId="10" xfId="45" applyNumberFormat="1" applyFont="1" applyFill="1" applyBorder="1" applyAlignment="1">
      <alignment vertical="center"/>
    </xf>
    <xf numFmtId="0" fontId="29" fillId="33" borderId="10" xfId="45" applyFont="1" applyFill="1" applyBorder="1" applyAlignment="1">
      <alignment vertical="center"/>
    </xf>
    <xf numFmtId="189" fontId="30" fillId="33" borderId="10" xfId="45" applyNumberFormat="1" applyFont="1" applyFill="1" applyBorder="1" applyAlignment="1">
      <alignment vertical="center"/>
    </xf>
    <xf numFmtId="0" fontId="29" fillId="33" borderId="0" xfId="45" applyFont="1" applyFill="1" applyAlignment="1">
      <alignment/>
    </xf>
    <xf numFmtId="0" fontId="57" fillId="0" borderId="0" xfId="0" applyFont="1" applyBorder="1" applyAlignment="1">
      <alignment horizontal="left" vertical="center"/>
    </xf>
    <xf numFmtId="14" fontId="57" fillId="0" borderId="0" xfId="0" applyNumberFormat="1" applyFont="1" applyBorder="1" applyAlignment="1">
      <alignment horizontal="left" vertical="center"/>
    </xf>
    <xf numFmtId="189" fontId="51" fillId="33" borderId="11" xfId="0" applyNumberFormat="1" applyFont="1" applyFill="1" applyBorder="1" applyAlignment="1">
      <alignment horizontal="center" vertical="center"/>
    </xf>
    <xf numFmtId="189" fontId="51" fillId="33" borderId="12" xfId="0" applyNumberFormat="1" applyFont="1" applyFill="1" applyBorder="1" applyAlignment="1">
      <alignment horizontal="center" vertical="center"/>
    </xf>
    <xf numFmtId="181" fontId="51" fillId="33" borderId="11" xfId="0" applyNumberFormat="1" applyFont="1" applyFill="1" applyBorder="1" applyAlignment="1">
      <alignment horizontal="center" vertical="center"/>
    </xf>
    <xf numFmtId="181" fontId="51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182" fontId="51" fillId="33" borderId="11" xfId="0" applyNumberFormat="1" applyFont="1" applyFill="1" applyBorder="1" applyAlignment="1">
      <alignment horizontal="center" vertical="center"/>
    </xf>
    <xf numFmtId="182" fontId="51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12" xfId="0" applyNumberFormat="1" applyFont="1" applyFill="1" applyBorder="1" applyAlignment="1">
      <alignment horizontal="center" vertical="center"/>
    </xf>
    <xf numFmtId="189" fontId="3" fillId="34" borderId="11" xfId="0" applyNumberFormat="1" applyFont="1" applyFill="1" applyBorder="1" applyAlignment="1">
      <alignment horizontal="center" vertical="center"/>
    </xf>
    <xf numFmtId="189" fontId="3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120" zoomScaleNormal="120" zoomScalePageLayoutView="0" workbookViewId="0" topLeftCell="A21">
      <selection activeCell="B68" sqref="B68"/>
    </sheetView>
  </sheetViews>
  <sheetFormatPr defaultColWidth="9.140625" defaultRowHeight="15"/>
  <cols>
    <col min="1" max="1" width="9.140625" style="6" customWidth="1"/>
    <col min="2" max="2" width="54.7109375" style="35" customWidth="1"/>
    <col min="3" max="3" width="9.421875" style="10" customWidth="1"/>
    <col min="4" max="4" width="14.00390625" style="36" customWidth="1"/>
    <col min="5" max="5" width="13.8515625" style="0" customWidth="1"/>
    <col min="6" max="6" width="4.7109375" style="0" customWidth="1"/>
  </cols>
  <sheetData>
    <row r="1" spans="1:4" ht="15">
      <c r="A1" s="72" t="s">
        <v>109</v>
      </c>
      <c r="B1" s="72"/>
      <c r="C1" s="72"/>
      <c r="D1" s="72"/>
    </row>
    <row r="2" spans="1:4" ht="15">
      <c r="A2" s="72"/>
      <c r="B2" s="72"/>
      <c r="C2" s="72"/>
      <c r="D2" s="72"/>
    </row>
    <row r="3" spans="1:4" ht="15" customHeight="1">
      <c r="A3" s="13" t="s">
        <v>50</v>
      </c>
      <c r="B3" s="14" t="s">
        <v>104</v>
      </c>
      <c r="C3" s="73" t="s">
        <v>114</v>
      </c>
      <c r="D3" s="73"/>
    </row>
    <row r="4" spans="1:4" ht="15">
      <c r="A4" s="2"/>
      <c r="B4" s="15"/>
      <c r="C4" s="2"/>
      <c r="D4" s="16"/>
    </row>
    <row r="5" spans="1:5" ht="15">
      <c r="A5" s="3"/>
      <c r="B5" s="74" t="s">
        <v>103</v>
      </c>
      <c r="C5" s="75"/>
      <c r="D5" s="75"/>
      <c r="E5" s="76"/>
    </row>
    <row r="6" spans="1:5" ht="15">
      <c r="A6" s="3"/>
      <c r="B6" s="17" t="s">
        <v>70</v>
      </c>
      <c r="C6" s="77" t="s">
        <v>110</v>
      </c>
      <c r="D6" s="50" t="s">
        <v>115</v>
      </c>
      <c r="E6" s="51" t="s">
        <v>116</v>
      </c>
    </row>
    <row r="7" spans="1:5" ht="15">
      <c r="A7" s="3"/>
      <c r="B7" s="17"/>
      <c r="C7" s="78"/>
      <c r="D7" s="42">
        <v>2024</v>
      </c>
      <c r="E7" s="43">
        <v>2024</v>
      </c>
    </row>
    <row r="8" spans="1:5" s="10" customFormat="1" ht="19.5" customHeight="1">
      <c r="A8" s="3" t="s">
        <v>0</v>
      </c>
      <c r="B8" s="8"/>
      <c r="C8" s="79"/>
      <c r="D8" s="42" t="s">
        <v>2</v>
      </c>
      <c r="E8" s="43" t="s">
        <v>2</v>
      </c>
    </row>
    <row r="9" spans="1:5" ht="15">
      <c r="A9" s="1" t="s">
        <v>3</v>
      </c>
      <c r="B9" s="18" t="s">
        <v>4</v>
      </c>
      <c r="C9" s="1" t="s">
        <v>72</v>
      </c>
      <c r="D9" s="7"/>
      <c r="E9" s="44"/>
    </row>
    <row r="10" spans="1:5" ht="15">
      <c r="A10" s="1" t="s">
        <v>5</v>
      </c>
      <c r="B10" s="19" t="s">
        <v>6</v>
      </c>
      <c r="C10" s="20" t="s">
        <v>7</v>
      </c>
      <c r="D10" s="39">
        <f>D11+D12+D13+D14</f>
        <v>0.2285</v>
      </c>
      <c r="E10" s="39">
        <f>E11+E12+E13+E14</f>
        <v>0</v>
      </c>
    </row>
    <row r="11" spans="1:5" ht="15">
      <c r="A11" s="11" t="s">
        <v>8</v>
      </c>
      <c r="B11" s="21" t="s">
        <v>71</v>
      </c>
      <c r="C11" s="9" t="s">
        <v>7</v>
      </c>
      <c r="D11" s="40">
        <v>0.028</v>
      </c>
      <c r="E11" s="44"/>
    </row>
    <row r="12" spans="1:5" ht="15">
      <c r="A12" s="11" t="s">
        <v>9</v>
      </c>
      <c r="B12" s="21" t="s">
        <v>73</v>
      </c>
      <c r="C12" s="9" t="s">
        <v>7</v>
      </c>
      <c r="D12" s="40"/>
      <c r="E12" s="44"/>
    </row>
    <row r="13" spans="1:5" ht="15">
      <c r="A13" s="11" t="s">
        <v>10</v>
      </c>
      <c r="B13" s="21" t="s">
        <v>75</v>
      </c>
      <c r="C13" s="9" t="s">
        <v>7</v>
      </c>
      <c r="D13" s="40">
        <v>0.0005</v>
      </c>
      <c r="E13" s="44"/>
    </row>
    <row r="14" spans="1:5" ht="15">
      <c r="A14" s="11" t="s">
        <v>11</v>
      </c>
      <c r="B14" s="21" t="s">
        <v>74</v>
      </c>
      <c r="C14" s="9" t="s">
        <v>7</v>
      </c>
      <c r="D14" s="40">
        <v>0.2</v>
      </c>
      <c r="E14" s="44"/>
    </row>
    <row r="15" spans="1:5" ht="15">
      <c r="A15" s="1" t="s">
        <v>12</v>
      </c>
      <c r="B15" s="19" t="s">
        <v>13</v>
      </c>
      <c r="C15" s="20" t="s">
        <v>7</v>
      </c>
      <c r="D15" s="39">
        <f>D16+D17</f>
        <v>0.09</v>
      </c>
      <c r="E15" s="39">
        <f>E16+E17</f>
        <v>0</v>
      </c>
    </row>
    <row r="16" spans="1:5" ht="15">
      <c r="A16" s="11" t="s">
        <v>14</v>
      </c>
      <c r="B16" s="21" t="s">
        <v>76</v>
      </c>
      <c r="C16" s="9" t="s">
        <v>7</v>
      </c>
      <c r="D16" s="40">
        <v>0.09</v>
      </c>
      <c r="E16" s="44"/>
    </row>
    <row r="17" spans="1:5" ht="15">
      <c r="A17" s="11" t="s">
        <v>15</v>
      </c>
      <c r="B17" s="21" t="s">
        <v>77</v>
      </c>
      <c r="C17" s="9" t="s">
        <v>7</v>
      </c>
      <c r="D17" s="40"/>
      <c r="E17" s="44"/>
    </row>
    <row r="18" spans="1:5" ht="15">
      <c r="A18" s="1" t="s">
        <v>16</v>
      </c>
      <c r="B18" s="19" t="s">
        <v>17</v>
      </c>
      <c r="C18" s="20" t="s">
        <v>7</v>
      </c>
      <c r="D18" s="39">
        <f>D19+D20</f>
        <v>0</v>
      </c>
      <c r="E18" s="39">
        <f>E19+E20</f>
        <v>0</v>
      </c>
    </row>
    <row r="19" spans="1:5" ht="15">
      <c r="A19" s="11" t="s">
        <v>18</v>
      </c>
      <c r="B19" s="21" t="s">
        <v>78</v>
      </c>
      <c r="C19" s="9" t="s">
        <v>7</v>
      </c>
      <c r="D19" s="40"/>
      <c r="E19" s="44"/>
    </row>
    <row r="20" spans="1:5" ht="15">
      <c r="A20" s="11" t="s">
        <v>19</v>
      </c>
      <c r="B20" s="21" t="s">
        <v>79</v>
      </c>
      <c r="C20" s="9" t="s">
        <v>7</v>
      </c>
      <c r="D20" s="40"/>
      <c r="E20" s="44"/>
    </row>
    <row r="21" spans="1:5" ht="15">
      <c r="A21" s="1" t="s">
        <v>20</v>
      </c>
      <c r="B21" s="19" t="s">
        <v>21</v>
      </c>
      <c r="C21" s="20" t="s">
        <v>7</v>
      </c>
      <c r="D21" s="39">
        <f>D22+D23+D24+D25</f>
        <v>0.16978</v>
      </c>
      <c r="E21" s="39">
        <f>E22+E23+E24+E25</f>
        <v>0.22578</v>
      </c>
    </row>
    <row r="22" spans="1:5" ht="15">
      <c r="A22" s="12" t="s">
        <v>22</v>
      </c>
      <c r="B22" s="23" t="s">
        <v>99</v>
      </c>
      <c r="C22" s="24" t="s">
        <v>7</v>
      </c>
      <c r="D22" s="40">
        <v>0.06978</v>
      </c>
      <c r="E22" s="40">
        <v>0.22578</v>
      </c>
    </row>
    <row r="23" spans="1:5" ht="15">
      <c r="A23" s="12" t="s">
        <v>23</v>
      </c>
      <c r="B23" s="23" t="s">
        <v>100</v>
      </c>
      <c r="C23" s="24" t="s">
        <v>7</v>
      </c>
      <c r="D23" s="40">
        <v>0.1</v>
      </c>
      <c r="E23" s="40"/>
    </row>
    <row r="24" spans="1:5" ht="15">
      <c r="A24" s="12" t="s">
        <v>24</v>
      </c>
      <c r="B24" s="23" t="s">
        <v>101</v>
      </c>
      <c r="C24" s="24" t="s">
        <v>7</v>
      </c>
      <c r="E24" s="44"/>
    </row>
    <row r="25" spans="1:5" ht="15">
      <c r="A25" s="11" t="s">
        <v>25</v>
      </c>
      <c r="B25" s="23" t="s">
        <v>102</v>
      </c>
      <c r="C25" s="24" t="s">
        <v>7</v>
      </c>
      <c r="D25" s="40"/>
      <c r="E25" s="44"/>
    </row>
    <row r="26" spans="1:5" ht="15">
      <c r="A26" s="1" t="s">
        <v>26</v>
      </c>
      <c r="B26" s="19" t="s">
        <v>82</v>
      </c>
      <c r="C26" s="20" t="s">
        <v>7</v>
      </c>
      <c r="D26" s="39">
        <f>D27+D28+D29</f>
        <v>0.04</v>
      </c>
      <c r="E26" s="39">
        <f>E27+E28+E29</f>
        <v>0.04</v>
      </c>
    </row>
    <row r="27" spans="1:5" ht="15">
      <c r="A27" s="11" t="s">
        <v>83</v>
      </c>
      <c r="B27" s="21" t="s">
        <v>80</v>
      </c>
      <c r="C27" s="9" t="s">
        <v>7</v>
      </c>
      <c r="D27" s="40"/>
      <c r="E27" s="44"/>
    </row>
    <row r="28" spans="1:5" ht="15">
      <c r="A28" s="11" t="s">
        <v>84</v>
      </c>
      <c r="B28" s="21" t="s">
        <v>81</v>
      </c>
      <c r="C28" s="9" t="s">
        <v>7</v>
      </c>
      <c r="D28" s="40">
        <v>0.04</v>
      </c>
      <c r="E28" s="40">
        <v>0.04</v>
      </c>
    </row>
    <row r="29" spans="1:5" ht="15">
      <c r="A29" s="11" t="s">
        <v>85</v>
      </c>
      <c r="B29" s="21" t="s">
        <v>86</v>
      </c>
      <c r="C29" s="9" t="s">
        <v>7</v>
      </c>
      <c r="D29" s="40"/>
      <c r="E29" s="44"/>
    </row>
    <row r="30" spans="1:5" ht="15">
      <c r="A30" s="1" t="s">
        <v>28</v>
      </c>
      <c r="B30" s="19" t="s">
        <v>27</v>
      </c>
      <c r="C30" s="20" t="s">
        <v>7</v>
      </c>
      <c r="D30" s="39"/>
      <c r="E30" s="41"/>
    </row>
    <row r="31" spans="1:5" ht="15">
      <c r="A31" s="1" t="s">
        <v>30</v>
      </c>
      <c r="B31" s="19" t="s">
        <v>97</v>
      </c>
      <c r="C31" s="20" t="s">
        <v>7</v>
      </c>
      <c r="D31" s="39"/>
      <c r="E31" s="41"/>
    </row>
    <row r="32" spans="1:5" ht="15">
      <c r="A32" s="1" t="s">
        <v>32</v>
      </c>
      <c r="B32" s="19" t="s">
        <v>29</v>
      </c>
      <c r="C32" s="20" t="s">
        <v>7</v>
      </c>
      <c r="D32" s="39"/>
      <c r="E32" s="41"/>
    </row>
    <row r="33" spans="1:5" ht="15">
      <c r="A33" s="1" t="s">
        <v>56</v>
      </c>
      <c r="B33" s="19" t="s">
        <v>31</v>
      </c>
      <c r="C33" s="20" t="s">
        <v>7</v>
      </c>
      <c r="D33" s="39"/>
      <c r="E33" s="41"/>
    </row>
    <row r="34" spans="1:5" s="65" customFormat="1" ht="15">
      <c r="A34" s="61" t="s">
        <v>63</v>
      </c>
      <c r="B34" s="62" t="s">
        <v>95</v>
      </c>
      <c r="C34" s="63" t="s">
        <v>7</v>
      </c>
      <c r="D34" s="64">
        <f>D10+D15+D18+D21+D26+D30+D31+D32+D33</f>
        <v>0.52828</v>
      </c>
      <c r="E34" s="64">
        <f>E10+E15+E18+E21+E26+E30+E31+E32+E33</f>
        <v>0.26578</v>
      </c>
    </row>
    <row r="35" spans="1:5" ht="15">
      <c r="A35" s="1" t="s">
        <v>33</v>
      </c>
      <c r="B35" s="21" t="s">
        <v>34</v>
      </c>
      <c r="C35" s="9" t="s">
        <v>7</v>
      </c>
      <c r="D35" s="25"/>
      <c r="E35" s="41"/>
    </row>
    <row r="36" spans="1:5" ht="14.25" customHeight="1">
      <c r="A36" s="1" t="s">
        <v>35</v>
      </c>
      <c r="B36" s="21" t="s">
        <v>36</v>
      </c>
      <c r="C36" s="9" t="s">
        <v>7</v>
      </c>
      <c r="D36" s="37"/>
      <c r="E36" s="41"/>
    </row>
    <row r="37" spans="1:5" ht="14.25" customHeight="1">
      <c r="A37" s="1" t="s">
        <v>37</v>
      </c>
      <c r="B37" s="21" t="s">
        <v>38</v>
      </c>
      <c r="C37" s="9" t="s">
        <v>39</v>
      </c>
      <c r="D37" s="26"/>
      <c r="E37" s="41"/>
    </row>
    <row r="38" spans="1:5" ht="14.25" customHeight="1">
      <c r="A38" s="1" t="s">
        <v>40</v>
      </c>
      <c r="B38" s="19" t="s">
        <v>41</v>
      </c>
      <c r="C38" s="9" t="s">
        <v>42</v>
      </c>
      <c r="D38" s="39">
        <v>0.014</v>
      </c>
      <c r="E38" s="44"/>
    </row>
    <row r="39" spans="1:5" ht="14.25" customHeight="1">
      <c r="A39" s="1" t="s">
        <v>43</v>
      </c>
      <c r="B39" s="21" t="s">
        <v>44</v>
      </c>
      <c r="C39" s="9" t="s">
        <v>42</v>
      </c>
      <c r="D39" s="40">
        <v>0.013</v>
      </c>
      <c r="E39" s="44"/>
    </row>
    <row r="40" spans="1:5" ht="14.25" customHeight="1">
      <c r="A40" s="1" t="s">
        <v>45</v>
      </c>
      <c r="B40" s="19" t="s">
        <v>46</v>
      </c>
      <c r="C40" s="20" t="s">
        <v>42</v>
      </c>
      <c r="D40" s="27"/>
      <c r="E40" s="39">
        <v>0.014</v>
      </c>
    </row>
    <row r="41" spans="1:5" ht="14.25" customHeight="1">
      <c r="A41" s="1" t="s">
        <v>47</v>
      </c>
      <c r="B41" s="21" t="s">
        <v>44</v>
      </c>
      <c r="C41" s="9" t="s">
        <v>42</v>
      </c>
      <c r="D41" s="24"/>
      <c r="E41" s="40">
        <v>0.013</v>
      </c>
    </row>
    <row r="42" spans="1:5" ht="15">
      <c r="A42" s="1" t="s">
        <v>48</v>
      </c>
      <c r="B42" s="21" t="s">
        <v>49</v>
      </c>
      <c r="C42" s="9" t="s">
        <v>42</v>
      </c>
      <c r="D42" s="24"/>
      <c r="E42" s="41"/>
    </row>
    <row r="43" spans="1:5" ht="15">
      <c r="A43" s="1" t="s">
        <v>50</v>
      </c>
      <c r="B43" s="21" t="s">
        <v>51</v>
      </c>
      <c r="C43" s="9" t="s">
        <v>42</v>
      </c>
      <c r="D43" s="24"/>
      <c r="E43" s="41"/>
    </row>
    <row r="44" spans="1:5" ht="15">
      <c r="A44" s="1" t="s">
        <v>52</v>
      </c>
      <c r="B44" s="21" t="s">
        <v>53</v>
      </c>
      <c r="C44" s="9" t="s">
        <v>42</v>
      </c>
      <c r="D44" s="22"/>
      <c r="E44" s="41"/>
    </row>
    <row r="45" spans="1:5" ht="15">
      <c r="A45" s="1" t="s">
        <v>54</v>
      </c>
      <c r="B45" s="21" t="s">
        <v>55</v>
      </c>
      <c r="C45" s="9" t="s">
        <v>42</v>
      </c>
      <c r="D45" s="28"/>
      <c r="E45" s="41"/>
    </row>
    <row r="46" spans="1:4" ht="15">
      <c r="A46" s="4"/>
      <c r="B46" s="29"/>
      <c r="C46" s="30"/>
      <c r="D46" s="31"/>
    </row>
    <row r="47" spans="1:4" ht="15">
      <c r="A47" s="5"/>
      <c r="B47" s="29"/>
      <c r="C47" s="30"/>
      <c r="D47" s="31"/>
    </row>
    <row r="48" spans="1:6" ht="15">
      <c r="A48" s="80" t="s">
        <v>105</v>
      </c>
      <c r="B48" s="81"/>
      <c r="C48" s="81"/>
      <c r="D48" s="81"/>
      <c r="E48" s="81"/>
      <c r="F48" s="81"/>
    </row>
    <row r="49" spans="1:6" ht="15">
      <c r="A49" s="3"/>
      <c r="B49" s="8" t="s">
        <v>59</v>
      </c>
      <c r="C49" s="9" t="s">
        <v>60</v>
      </c>
      <c r="D49" s="49" t="s">
        <v>61</v>
      </c>
      <c r="E49" s="86" t="s">
        <v>62</v>
      </c>
      <c r="F49" s="87"/>
    </row>
    <row r="50" spans="1:6" ht="15">
      <c r="A50" s="3" t="s">
        <v>0</v>
      </c>
      <c r="B50" s="8"/>
      <c r="C50" s="9" t="s">
        <v>1</v>
      </c>
      <c r="D50" s="49" t="s">
        <v>2</v>
      </c>
      <c r="E50" s="86" t="s">
        <v>2</v>
      </c>
      <c r="F50" s="87"/>
    </row>
    <row r="51" spans="1:6" ht="15">
      <c r="A51" s="1" t="s">
        <v>3</v>
      </c>
      <c r="B51" s="18" t="s">
        <v>4</v>
      </c>
      <c r="C51" s="1" t="s">
        <v>72</v>
      </c>
      <c r="D51" s="45" t="s">
        <v>87</v>
      </c>
      <c r="E51" s="88" t="s">
        <v>88</v>
      </c>
      <c r="F51" s="89"/>
    </row>
    <row r="52" spans="1:6" ht="15">
      <c r="A52" s="7" t="s">
        <v>64</v>
      </c>
      <c r="B52" s="32" t="s">
        <v>57</v>
      </c>
      <c r="C52" s="33" t="s">
        <v>58</v>
      </c>
      <c r="D52" s="46">
        <f>D34/D38</f>
        <v>37.73428571428571</v>
      </c>
      <c r="E52" s="90">
        <f>E34/E40</f>
        <v>18.984285714285715</v>
      </c>
      <c r="F52" s="91"/>
    </row>
    <row r="53" spans="1:6" ht="15">
      <c r="A53" s="1" t="s">
        <v>66</v>
      </c>
      <c r="B53" s="34" t="s">
        <v>96</v>
      </c>
      <c r="C53" s="9" t="s">
        <v>7</v>
      </c>
      <c r="D53" s="47">
        <f>D34</f>
        <v>0.52828</v>
      </c>
      <c r="E53" s="68">
        <f>E34</f>
        <v>0.26578</v>
      </c>
      <c r="F53" s="69"/>
    </row>
    <row r="54" spans="1:6" ht="15">
      <c r="A54" s="1" t="s">
        <v>67</v>
      </c>
      <c r="B54" s="21" t="s">
        <v>98</v>
      </c>
      <c r="C54" s="9" t="s">
        <v>7</v>
      </c>
      <c r="D54" s="47">
        <v>-0.21575</v>
      </c>
      <c r="E54" s="68">
        <v>-0.2021</v>
      </c>
      <c r="F54" s="69"/>
    </row>
    <row r="55" spans="1:6" ht="15">
      <c r="A55" s="1" t="s">
        <v>68</v>
      </c>
      <c r="B55" s="21" t="s">
        <v>92</v>
      </c>
      <c r="C55" s="9" t="s">
        <v>65</v>
      </c>
      <c r="D55" s="48">
        <f>D54/(D53*100)</f>
        <v>-0.004084008480351329</v>
      </c>
      <c r="E55" s="70">
        <f>E54/(E53*100)</f>
        <v>-0.00760403341109188</v>
      </c>
      <c r="F55" s="71"/>
    </row>
    <row r="56" spans="1:6" ht="15">
      <c r="A56" s="1" t="s">
        <v>69</v>
      </c>
      <c r="B56" s="21" t="s">
        <v>93</v>
      </c>
      <c r="C56" s="9" t="s">
        <v>7</v>
      </c>
      <c r="D56" s="52">
        <v>0</v>
      </c>
      <c r="E56" s="82">
        <v>0</v>
      </c>
      <c r="F56" s="83"/>
    </row>
    <row r="57" spans="1:6" ht="15">
      <c r="A57" s="1" t="s">
        <v>89</v>
      </c>
      <c r="B57" s="21" t="s">
        <v>94</v>
      </c>
      <c r="C57" s="9" t="s">
        <v>7</v>
      </c>
      <c r="D57" s="52">
        <f>D53+D54</f>
        <v>0.31253</v>
      </c>
      <c r="E57" s="82">
        <f>E53+E54</f>
        <v>0.06368000000000001</v>
      </c>
      <c r="F57" s="83"/>
    </row>
    <row r="58" spans="1:6" ht="15">
      <c r="A58" s="7" t="s">
        <v>90</v>
      </c>
      <c r="B58" s="23" t="s">
        <v>106</v>
      </c>
      <c r="C58" s="24" t="s">
        <v>42</v>
      </c>
      <c r="D58" s="52">
        <f>D38</f>
        <v>0.014</v>
      </c>
      <c r="E58" s="82">
        <f>E40</f>
        <v>0.014</v>
      </c>
      <c r="F58" s="83"/>
    </row>
    <row r="59" spans="1:6" s="38" customFormat="1" ht="18" customHeight="1">
      <c r="A59" s="53" t="s">
        <v>91</v>
      </c>
      <c r="B59" s="54" t="s">
        <v>107</v>
      </c>
      <c r="C59" s="55" t="s">
        <v>58</v>
      </c>
      <c r="D59" s="59">
        <f>D57/D58</f>
        <v>22.323571428571427</v>
      </c>
      <c r="E59" s="84">
        <f>E57/E58</f>
        <v>4.54857142857143</v>
      </c>
      <c r="F59" s="85"/>
    </row>
    <row r="60" spans="1:6" s="38" customFormat="1" ht="18" customHeight="1">
      <c r="A60" s="56" t="s">
        <v>108</v>
      </c>
      <c r="B60" s="54" t="s">
        <v>111</v>
      </c>
      <c r="C60" s="55" t="s">
        <v>58</v>
      </c>
      <c r="D60" s="59">
        <f>D59*1.12</f>
        <v>25.0024</v>
      </c>
      <c r="E60" s="84">
        <f>E59*1.1</f>
        <v>5.003428571428573</v>
      </c>
      <c r="F60" s="85"/>
    </row>
    <row r="61" spans="1:6" ht="17.25" customHeight="1">
      <c r="A61" s="57"/>
      <c r="B61" s="58"/>
      <c r="C61" s="31"/>
      <c r="D61" s="31"/>
      <c r="E61" s="60"/>
      <c r="F61" s="60"/>
    </row>
    <row r="62" spans="1:4" ht="17.25" customHeight="1">
      <c r="A62" s="66" t="s">
        <v>112</v>
      </c>
      <c r="B62" s="66"/>
      <c r="C62" s="66"/>
      <c r="D62" s="66"/>
    </row>
    <row r="63" spans="1:4" ht="15">
      <c r="A63" s="66" t="s">
        <v>117</v>
      </c>
      <c r="B63" s="66"/>
      <c r="C63" s="66"/>
      <c r="D63" s="66"/>
    </row>
    <row r="64" spans="1:4" ht="23.25" customHeight="1">
      <c r="A64" s="66" t="s">
        <v>118</v>
      </c>
      <c r="B64" s="66"/>
      <c r="C64" s="67"/>
      <c r="D64" s="67"/>
    </row>
    <row r="65" spans="1:4" ht="15">
      <c r="A65" s="66" t="s">
        <v>113</v>
      </c>
      <c r="B65" s="66"/>
      <c r="C65" s="66"/>
      <c r="D65" s="66"/>
    </row>
  </sheetData>
  <sheetProtection/>
  <mergeCells count="26"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55:F55"/>
    <mergeCell ref="A1:D1"/>
    <mergeCell ref="A2:D2"/>
    <mergeCell ref="C3:D3"/>
    <mergeCell ref="B5:E5"/>
    <mergeCell ref="C6:C8"/>
    <mergeCell ref="A48:F48"/>
    <mergeCell ref="A65:B65"/>
    <mergeCell ref="C63:D63"/>
    <mergeCell ref="C64:D64"/>
    <mergeCell ref="C65:D65"/>
    <mergeCell ref="A63:B63"/>
    <mergeCell ref="A62:B62"/>
    <mergeCell ref="C62:D62"/>
    <mergeCell ref="A64:B64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Doležalová</dc:creator>
  <cp:keywords/>
  <dc:description/>
  <cp:lastModifiedBy>Obec Sázavka</cp:lastModifiedBy>
  <cp:lastPrinted>2021-11-29T07:25:50Z</cp:lastPrinted>
  <dcterms:created xsi:type="dcterms:W3CDTF">2015-06-11T12:06:49Z</dcterms:created>
  <dcterms:modified xsi:type="dcterms:W3CDTF">2023-11-29T14:35:41Z</dcterms:modified>
  <cp:category/>
  <cp:version/>
  <cp:contentType/>
  <cp:contentStatus/>
</cp:coreProperties>
</file>